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9815" windowHeight="78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  <c r="C108"/>
  <c r="C106"/>
  <c r="C100"/>
  <c r="C99"/>
  <c r="C98"/>
  <c r="C97"/>
  <c r="C96"/>
  <c r="C95"/>
  <c r="C82"/>
  <c r="C80"/>
  <c r="C70"/>
  <c r="C69"/>
  <c r="C68"/>
  <c r="C67"/>
  <c r="C43"/>
  <c r="C42"/>
  <c r="C41"/>
  <c r="C29"/>
  <c r="C28"/>
  <c r="C25"/>
  <c r="C24"/>
  <c r="C23"/>
  <c r="C16"/>
</calcChain>
</file>

<file path=xl/sharedStrings.xml><?xml version="1.0" encoding="utf-8"?>
<sst xmlns="http://schemas.openxmlformats.org/spreadsheetml/2006/main" count="294" uniqueCount="150">
  <si>
    <t>ЧЕМПИОНАТ</t>
  </si>
  <si>
    <t>Россия</t>
  </si>
  <si>
    <t>НАИМЕНОВАНИЕ КОМПЕТЕНЦИИ</t>
  </si>
  <si>
    <t>Ремонт и обслуживание автомобилей</t>
  </si>
  <si>
    <t>Версия</t>
  </si>
  <si>
    <t>Главный эксперт</t>
  </si>
  <si>
    <t>Заместитель Главного эксперта</t>
  </si>
  <si>
    <t>Технический эксперт</t>
  </si>
  <si>
    <t>Сычев С.А.</t>
  </si>
  <si>
    <t>Количество участников</t>
  </si>
  <si>
    <t>НА 1-ГО УЧАСТНИКА (КОНКУРСНАЯ ПЛОЩАДКА)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</si>
  <si>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</si>
  <si>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</si>
  <si>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</si>
  <si>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</si>
  <si>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</si>
  <si>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</si>
  <si>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Верстак</t>
  </si>
  <si>
    <t>шт.</t>
  </si>
  <si>
    <t>Урны для мусора</t>
  </si>
  <si>
    <t>http://russnabjenie.ru/index.php?productID=1045</t>
  </si>
  <si>
    <t>Лампа переноска LED</t>
  </si>
  <si>
    <t>http://91tools.ru/index.php?chp=showgood&amp;num=6833</t>
  </si>
  <si>
    <t>Набор с инструментом</t>
  </si>
  <si>
    <t>Оборудование и инструмент для Модуль "А"</t>
  </si>
  <si>
    <t>Автомобиль</t>
  </si>
  <si>
    <t>Renault Logan</t>
  </si>
  <si>
    <t>Защитные чехлы (крыло, бампер)</t>
  </si>
  <si>
    <t>http://91tools.ru/index.php?chp=showgood&amp;num=5033</t>
  </si>
  <si>
    <t>компл.</t>
  </si>
  <si>
    <t>Защитные чехлы (руль, сиденье, ручка кпп)</t>
  </si>
  <si>
    <t>http://mactak-m.ru/catalog/ukryvochnye-materialy/polietilenovye-nakidki-i-pakety/pnd/</t>
  </si>
  <si>
    <t>Тестер цифровой. (мультиметр)</t>
  </si>
  <si>
    <t>http://www.kuvalda.ru/catalog/6589/41658/</t>
  </si>
  <si>
    <t>Пробник ламповый.</t>
  </si>
  <si>
    <t>Зеркальце на ручке.</t>
  </si>
  <si>
    <t>Магнит телескопический.</t>
  </si>
  <si>
    <t xml:space="preserve">Диагностический сканер </t>
  </si>
  <si>
    <t>https://www.barspro.ru/index.php/opisanie/52-opis-bars-4-professional.html</t>
  </si>
  <si>
    <t>Набор для разбора пинов</t>
  </si>
  <si>
    <t>http://mactak-m.ru/catalog/professionalnyy-instrument/spetsialnyy-instrument/dlya-remonta-sistemy-zazhiganiya-i-elektropitaniya/106-20001c/</t>
  </si>
  <si>
    <t>Пассатижи</t>
  </si>
  <si>
    <t>Бокорезы</t>
  </si>
  <si>
    <t>Набор ключей</t>
  </si>
  <si>
    <t>http://mnogotools.ru/catalog/ruchnoy-instrument/nabory-klyuchey/?eID=nabor-kombinir-klyuchey-avtodelo-12sht-multidrayv-kholder-31126&amp;inf_ID=2</t>
  </si>
  <si>
    <t>Набор отверток</t>
  </si>
  <si>
    <t>http://www.instarcom.ru/product/nabor-stayer-otvertki-master-cr-v-sl-3-5-6-ph-0-1-2-6-predmetov/</t>
  </si>
  <si>
    <t xml:space="preserve">Пассатижи для удаления изоляции проводов </t>
  </si>
  <si>
    <t>https://www.ideal-tools.ru/shop/product/112091?frommarket=&amp;ymclid=774651709072818489400003</t>
  </si>
  <si>
    <t>Зарядное устройство 12v</t>
  </si>
  <si>
    <t>Оборудование и инструмент для Модуль "С"</t>
  </si>
  <si>
    <t>Набор для разборки салона</t>
  </si>
  <si>
    <t>http://www.nstail.ru/nabor-instrumentov-dlya-razborki-salona</t>
  </si>
  <si>
    <t>Тиски</t>
  </si>
  <si>
    <t>Алюминевые губки для тисков</t>
  </si>
  <si>
    <t>Поддоны для отходов ГСМ</t>
  </si>
  <si>
    <t>http://garagprofi.com/product/poddon-dlja-sbora-masla-6l-430h400h110mm/</t>
  </si>
  <si>
    <t xml:space="preserve">Кантователь </t>
  </si>
  <si>
    <t>Индикатор часового типа</t>
  </si>
  <si>
    <t>http://91tools.ru/index.php?chp=showgood&amp;num=7031</t>
  </si>
  <si>
    <t>Маслёнка</t>
  </si>
  <si>
    <t>http://91tools.ru/index.php?chp=showgood&amp;num=7038</t>
  </si>
  <si>
    <t>Набор щупов</t>
  </si>
  <si>
    <t>http://bpks.ru/pricelist/product.191597</t>
  </si>
  <si>
    <t xml:space="preserve"> Инструмент, который должен привезти с собой участник, эксперт</t>
  </si>
  <si>
    <t>1.</t>
  </si>
  <si>
    <t>Спец. одежду.</t>
  </si>
  <si>
    <t>2.</t>
  </si>
  <si>
    <t>Спец. обувь. (ботинки с металлическим подмыском)</t>
  </si>
  <si>
    <t>пара</t>
  </si>
  <si>
    <t>3.</t>
  </si>
  <si>
    <t>Очки.</t>
  </si>
  <si>
    <t>4.</t>
  </si>
  <si>
    <t>5.</t>
  </si>
  <si>
    <t>Перчатки.</t>
  </si>
  <si>
    <t>НА 1-ГО ЭКСПЕРТА (КОНКУРСНАЯ ПЛОЩАДКА)</t>
  </si>
  <si>
    <t>1.              </t>
  </si>
  <si>
    <t>Планшеты</t>
  </si>
  <si>
    <t>ОБЩАЯ ИНФРАСТРУКТУРА КОНКУРСНОЙ ПЛОЩАДКИ</t>
  </si>
  <si>
    <t>Оборудование, мебель, канцелярия и т.п.</t>
  </si>
  <si>
    <t>1.           </t>
  </si>
  <si>
    <t>Кулер для воды</t>
  </si>
  <si>
    <t>шт</t>
  </si>
  <si>
    <t>Кофе, чай, сахар, одноразовая посуда, снеки и т.д.</t>
  </si>
  <si>
    <t xml:space="preserve">Аптечка </t>
  </si>
  <si>
    <t>Часы настенные электронные</t>
  </si>
  <si>
    <t>На усмотрение организатора</t>
  </si>
  <si>
    <t>Вода для кулера</t>
  </si>
  <si>
    <t>бут.</t>
  </si>
  <si>
    <t>6.</t>
  </si>
  <si>
    <t>Огнетушитель</t>
  </si>
  <si>
    <t>КОМНАТА ЭКСПЕРТОВ</t>
  </si>
  <si>
    <t>Бумага 500 листов (на всех)</t>
  </si>
  <si>
    <t>Ручка шариковая</t>
  </si>
  <si>
    <t>Степлер (на всех)</t>
  </si>
  <si>
    <t>Ножницы (на всех)</t>
  </si>
  <si>
    <t>Флешка (на всех)</t>
  </si>
  <si>
    <t xml:space="preserve">Стол </t>
  </si>
  <si>
    <t>7.</t>
  </si>
  <si>
    <t>Стул</t>
  </si>
  <si>
    <t>8.</t>
  </si>
  <si>
    <t>Компьютер</t>
  </si>
  <si>
    <t>9.</t>
  </si>
  <si>
    <t>Принтер</t>
  </si>
  <si>
    <t>10.</t>
  </si>
  <si>
    <t>Проектор</t>
  </si>
  <si>
    <t>11.</t>
  </si>
  <si>
    <t>Экран</t>
  </si>
  <si>
    <t>12.</t>
  </si>
  <si>
    <t>Вешалки для одежды</t>
  </si>
  <si>
    <t>КОМНАТА УЧАСТНИКОВ</t>
  </si>
  <si>
    <t xml:space="preserve">Вешалка </t>
  </si>
  <si>
    <t xml:space="preserve">Стол переговорный , арт Б351, 880х880х760  </t>
  </si>
  <si>
    <t>http://www.interca.ru/catalog/item/?group=2672</t>
  </si>
  <si>
    <t xml:space="preserve">Стул </t>
  </si>
  <si>
    <t>ДОПОЛНИТЕЛЬНЫЕ ТРЕБОВАНИЯ/КОММЕНТАРИИ</t>
  </si>
  <si>
    <t>Тех характеристики инструмента</t>
  </si>
  <si>
    <t xml:space="preserve">Электричество </t>
  </si>
  <si>
    <t xml:space="preserve">Точки подключения 220В </t>
  </si>
  <si>
    <t>11х3</t>
  </si>
  <si>
    <t>Поветьев П.Ю.</t>
  </si>
  <si>
    <t>Оборудование и инструмент для Модуль "В"</t>
  </si>
  <si>
    <t>LADA PRIORA</t>
  </si>
  <si>
    <t xml:space="preserve">КПП </t>
  </si>
  <si>
    <t>ВАЗ-2192</t>
  </si>
  <si>
    <t>Набор съёмников шестерён</t>
  </si>
  <si>
    <t>Набор съёмников подшипников</t>
  </si>
  <si>
    <t>Набор оправок</t>
  </si>
  <si>
    <t>Молоток слесарный 0,5 кг</t>
  </si>
  <si>
    <t>Фиксатор валов</t>
  </si>
  <si>
    <t>Пассатижы для стопорных колец.</t>
  </si>
  <si>
    <t>Набор микрометров (комплект)0-25, 25-50, 50-75, 75-100.</t>
  </si>
  <si>
    <t>Ключ моментный (комплект)5-25, 19-110. 42-210 Н/м</t>
  </si>
  <si>
    <t>Магнитная стойка для индикатора</t>
  </si>
  <si>
    <t xml:space="preserve">Штангенциркуль </t>
  </si>
  <si>
    <t>на время участия</t>
  </si>
  <si>
    <t>2.0</t>
  </si>
  <si>
    <t>http:/20000/www.91tools.ru/index.php?chp=showgood&amp;num=3527</t>
  </si>
  <si>
    <t>http://www.91tools.ru/index.php?chp=showgood&amp;num=3520</t>
  </si>
  <si>
    <t>http://licota-tools.ru/atc-2269-licota</t>
  </si>
  <si>
    <t>http://almaty.tomas.kz/p/124738-molotok-slesarnyy-500gr/</t>
  </si>
  <si>
    <t>http://car-tool.ru/catalog/chery/chery-a004/</t>
  </si>
  <si>
    <t>http://91tools.ru/index.php?chp=showgood&amp;num=5933</t>
  </si>
  <si>
    <t>http://www.knuth-industry.ru/catalog/instrumentyi-i-prinadlezhnosti/izmeritelnyie-instrumentyi/analogovyie-izmeritelnyie-priboryi/nabor-mikrometrov-so-skoboj-6-sht.-0-150-mm/</t>
  </si>
  <si>
    <t>http://stahlwille-shop.ru/category/momentnye-kljuchi-i-otvertki/</t>
  </si>
  <si>
    <t>http://www.obi.ru/decom/product/%D0%A2%D0%B8%D1%81%D0%BA%D0%B8_LUX_%D0%BF%D0%BE%D0%B2%D0%BE%D1%80%D0%BE%D1%82%D0%BD%D1%8B%D0%B5_80_%D0%BC%D0%BC/1153956?c=1327</t>
  </si>
  <si>
    <t>http://shopmetal.ru/catalog/furniture/aluminum_corner/al_20h20h1_corner_5/</t>
  </si>
  <si>
    <t>http://91tools.ru/index.php?chp=showgood&amp;num=7183</t>
  </si>
  <si>
    <t>http://www.auto-tools.ru/catalog/avtoservisnoe_oborudovanie/izmeritelnoe_oborudovanie/magnitnye_stojki?goods_id=3086&amp;from=yamarket</t>
  </si>
  <si>
    <t>http://91tools.ru/index.php?chp=showgood&amp;num=5223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</si>
</sst>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</font>
    <font>
      <sz val="10"/>
      <color rgb="FF000000"/>
      <name val="Times New Roman"/>
    </font>
    <font>
      <b/>
      <sz val="10"/>
      <name val="Times New Roman"/>
    </font>
    <font>
      <b/>
      <sz val="10"/>
      <color rgb="FF000000"/>
      <name val="Times New Roman"/>
    </font>
    <font>
      <b/>
      <sz val="10"/>
      <color rgb="FFFF0000"/>
      <name val="Times New Roman"/>
    </font>
    <font>
      <sz val="11"/>
      <name val="Calibri"/>
    </font>
    <font>
      <sz val="10"/>
      <name val="Times New Roman"/>
    </font>
    <font>
      <u/>
      <sz val="10"/>
      <color rgb="FF000000"/>
      <name val="Times New Roman"/>
    </font>
    <font>
      <u/>
      <sz val="11"/>
      <color rgb="FF0000FF"/>
      <name val="Calibri"/>
    </font>
    <font>
      <b/>
      <sz val="10"/>
      <color rgb="FFFFFF00"/>
      <name val="Times New Roman"/>
    </font>
    <font>
      <u/>
      <sz val="10"/>
      <color rgb="FF000000"/>
      <name val="Times New Roman"/>
    </font>
    <font>
      <u/>
      <sz val="10"/>
      <color rgb="FF000000"/>
      <name val="Times New Roman"/>
    </font>
    <font>
      <u/>
      <sz val="10"/>
      <color rgb="FF000000"/>
      <name val="Times New Roman"/>
    </font>
    <font>
      <u/>
      <sz val="10"/>
      <name val="Times New Roman"/>
    </font>
    <font>
      <u/>
      <sz val="10"/>
      <name val="Times New Roman"/>
    </font>
    <font>
      <u/>
      <sz val="10"/>
      <color rgb="FF0000FF"/>
      <name val="Times New Roman"/>
    </font>
    <font>
      <u/>
      <sz val="10"/>
      <name val="Times New Roman"/>
    </font>
    <font>
      <u/>
      <sz val="11"/>
      <color theme="10"/>
      <name val="Calibri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/>
    <xf numFmtId="0" fontId="1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7" fillId="0" borderId="1" xfId="1" applyBorder="1" applyAlignment="1" applyProtection="1">
      <alignment vertical="top"/>
    </xf>
    <xf numFmtId="0" fontId="3" fillId="4" borderId="5" xfId="0" applyFont="1" applyFill="1" applyBorder="1" applyAlignment="1">
      <alignment horizontal="center" vertical="top" wrapText="1"/>
    </xf>
    <xf numFmtId="0" fontId="5" fillId="0" borderId="6" xfId="0" applyFont="1" applyBorder="1"/>
    <xf numFmtId="0" fontId="5" fillId="0" borderId="7" xfId="0" applyFont="1" applyBorder="1"/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0" fontId="9" fillId="4" borderId="5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18" fillId="0" borderId="8" xfId="0" applyNumberFormat="1" applyFont="1" applyBorder="1" applyAlignment="1">
      <alignment vertical="top"/>
    </xf>
    <xf numFmtId="0" fontId="19" fillId="0" borderId="8" xfId="0" applyNumberFormat="1" applyFont="1" applyBorder="1" applyAlignment="1">
      <alignment horizontal="left" vertical="top"/>
    </xf>
    <xf numFmtId="0" fontId="20" fillId="0" borderId="8" xfId="1" applyNumberFormat="1" applyFont="1" applyBorder="1" applyAlignment="1" applyProtection="1">
      <alignment vertical="top"/>
    </xf>
    <xf numFmtId="0" fontId="20" fillId="0" borderId="8" xfId="1" applyNumberFormat="1" applyFont="1" applyBorder="1" applyAlignment="1" applyProtection="1">
      <alignment vertical="top" wrapText="1"/>
    </xf>
    <xf numFmtId="0" fontId="20" fillId="0" borderId="8" xfId="1" applyNumberFormat="1" applyFont="1" applyBorder="1" applyAlignment="1" applyProtection="1">
      <alignment vertical="top" wrapText="1" shrinkToFit="1"/>
    </xf>
    <xf numFmtId="0" fontId="19" fillId="0" borderId="8" xfId="0" applyNumberFormat="1" applyFont="1" applyBorder="1" applyAlignment="1">
      <alignment horizontal="center" vertical="top"/>
    </xf>
    <xf numFmtId="0" fontId="19" fillId="0" borderId="8" xfId="0" applyNumberFormat="1" applyFont="1" applyFill="1" applyBorder="1" applyAlignment="1">
      <alignment horizontal="center" vertical="top"/>
    </xf>
    <xf numFmtId="0" fontId="18" fillId="0" borderId="8" xfId="0" applyNumberFormat="1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uth-industry.ru/catalog/instrumentyi-i-prinadlezhnosti/izmeritelnyie-instrumentyi/analogovyie-izmeritelnyie-priboryi/nabor-mikrometrov-so-skoboj-6-sht.-0-150-mm/" TargetMode="External"/><Relationship Id="rId13" Type="http://schemas.openxmlformats.org/officeDocument/2006/relationships/hyperlink" Target="http://91tools.ru/index.php?chp=showgood&amp;num=5223" TargetMode="External"/><Relationship Id="rId3" Type="http://schemas.openxmlformats.org/officeDocument/2006/relationships/hyperlink" Target="http://www.91tools.ru/index.php?chp=showgood&amp;num=3527" TargetMode="External"/><Relationship Id="rId7" Type="http://schemas.openxmlformats.org/officeDocument/2006/relationships/hyperlink" Target="http://91tools.ru/index.php?chp=showgood&amp;num=5933" TargetMode="External"/><Relationship Id="rId12" Type="http://schemas.openxmlformats.org/officeDocument/2006/relationships/hyperlink" Target="http://91tools.ru/index.php?chp=showgood&amp;num=7183" TargetMode="External"/><Relationship Id="rId2" Type="http://schemas.openxmlformats.org/officeDocument/2006/relationships/hyperlink" Target="http://91tools.ru/index.php?chp=showgood&amp;num=5033" TargetMode="External"/><Relationship Id="rId1" Type="http://schemas.openxmlformats.org/officeDocument/2006/relationships/hyperlink" Target="https://www.barspro.ru/index.php/opisanie/52-opis-bars-4-professional.html" TargetMode="External"/><Relationship Id="rId6" Type="http://schemas.openxmlformats.org/officeDocument/2006/relationships/hyperlink" Target="http://car-tool.ru/catalog/chery/chery-a004/" TargetMode="External"/><Relationship Id="rId11" Type="http://schemas.openxmlformats.org/officeDocument/2006/relationships/hyperlink" Target="http://stahlwille-shop.ru/category/momentnye-kljuchi-i-otvertki/" TargetMode="External"/><Relationship Id="rId5" Type="http://schemas.openxmlformats.org/officeDocument/2006/relationships/hyperlink" Target="http://licota-tools.ru/atc-2269-licota" TargetMode="External"/><Relationship Id="rId10" Type="http://schemas.openxmlformats.org/officeDocument/2006/relationships/hyperlink" Target="http://shopmetal.ru/catalog/furniture/aluminum_corner/al_20h20h1_corner_5/" TargetMode="External"/><Relationship Id="rId4" Type="http://schemas.openxmlformats.org/officeDocument/2006/relationships/hyperlink" Target="http://www.91tools.ru/index.php?chp=showgood&amp;num=3520" TargetMode="External"/><Relationship Id="rId9" Type="http://schemas.openxmlformats.org/officeDocument/2006/relationships/hyperlink" Target="http://www.obi.ru/decom/product/%D0%A2%D0%B8%D1%81%D0%BA%D0%B8_LUX_%D0%BF%D0%BE%D0%B2%D0%BE%D1%80%D0%BE%D1%82%D0%BD%D1%8B%D0%B5_80_%D0%BC%D0%BC/1153956?c=1327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6"/>
  <sheetViews>
    <sheetView tabSelected="1" topLeftCell="A4" workbookViewId="0">
      <selection activeCell="C16" sqref="C16"/>
    </sheetView>
  </sheetViews>
  <sheetFormatPr defaultColWidth="12.5703125" defaultRowHeight="15" customHeight="1"/>
  <cols>
    <col min="1" max="1" width="3" customWidth="1"/>
    <col min="2" max="2" width="46" customWidth="1"/>
    <col min="3" max="3" width="60" customWidth="1"/>
    <col min="4" max="4" width="12.42578125" customWidth="1"/>
    <col min="5" max="5" width="9.28515625" customWidth="1"/>
    <col min="6" max="26" width="8" customWidth="1"/>
  </cols>
  <sheetData>
    <row r="1" spans="1:26" ht="15" customHeight="1">
      <c r="A1" s="1"/>
      <c r="B1" s="2" t="s">
        <v>0</v>
      </c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2" t="s">
        <v>2</v>
      </c>
      <c r="C2" s="3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2" t="s">
        <v>4</v>
      </c>
      <c r="C3" s="5" t="s">
        <v>136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4" t="s">
        <v>5</v>
      </c>
      <c r="C4" s="5" t="s">
        <v>120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4" t="s">
        <v>6</v>
      </c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4" t="s">
        <v>7</v>
      </c>
      <c r="C6" s="5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4" t="s">
        <v>9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6"/>
      <c r="B9" s="6"/>
      <c r="C9" s="6"/>
      <c r="D9" s="6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43" t="s">
        <v>10</v>
      </c>
      <c r="B10" s="44"/>
      <c r="C10" s="44"/>
      <c r="D10" s="44"/>
      <c r="E10" s="4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40" t="s">
        <v>11</v>
      </c>
      <c r="B11" s="41"/>
      <c r="C11" s="41"/>
      <c r="D11" s="41"/>
      <c r="E11" s="4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7" t="s">
        <v>12</v>
      </c>
      <c r="B12" s="7" t="s">
        <v>13</v>
      </c>
      <c r="C12" s="7" t="s">
        <v>14</v>
      </c>
      <c r="D12" s="7" t="s">
        <v>15</v>
      </c>
      <c r="E12" s="7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8">
        <v>1</v>
      </c>
      <c r="B13" s="9" t="s">
        <v>17</v>
      </c>
      <c r="C13" s="39" t="str">
        <f>HYPERLINK("http://91tools.ru/index.php?chp=showgood&amp;num=6496","http://91tools.ru/index.php?chp=showgood&amp;num=6496")</f>
        <v>http://91tools.ru/index.php?chp=showgood&amp;num=6496</v>
      </c>
      <c r="D13" s="11" t="s">
        <v>18</v>
      </c>
      <c r="E13" s="12">
        <v>3</v>
      </c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8">
        <v>2</v>
      </c>
      <c r="B14" s="9" t="s">
        <v>19</v>
      </c>
      <c r="C14" s="10" t="s">
        <v>20</v>
      </c>
      <c r="D14" s="11" t="s">
        <v>18</v>
      </c>
      <c r="E14" s="12">
        <v>3</v>
      </c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8">
        <v>3</v>
      </c>
      <c r="B15" s="9" t="s">
        <v>21</v>
      </c>
      <c r="C15" s="10" t="s">
        <v>22</v>
      </c>
      <c r="D15" s="11" t="s">
        <v>18</v>
      </c>
      <c r="E15" s="12">
        <v>2</v>
      </c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8">
        <v>4</v>
      </c>
      <c r="B16" s="9" t="s">
        <v>23</v>
      </c>
      <c r="C16" s="14" t="str">
        <f>HYPERLINK("http://91tools.ru/index.php?chp=showgood&amp;num=4984","http://91tools.ru/index.php?chp=showgood&amp;num=4984")</f>
        <v>http://91tools.ru/index.php?chp=showgood&amp;num=4984</v>
      </c>
      <c r="D16" s="11" t="s">
        <v>18</v>
      </c>
      <c r="E16" s="12">
        <v>3</v>
      </c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46" t="s">
        <v>24</v>
      </c>
      <c r="B17" s="41"/>
      <c r="C17" s="41"/>
      <c r="D17" s="41"/>
      <c r="E17" s="42"/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7" t="s">
        <v>12</v>
      </c>
      <c r="B18" s="7" t="s">
        <v>13</v>
      </c>
      <c r="C18" s="7" t="s">
        <v>14</v>
      </c>
      <c r="D18" s="7" t="s">
        <v>15</v>
      </c>
      <c r="E18" s="7" t="s">
        <v>16</v>
      </c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5">
        <v>1</v>
      </c>
      <c r="B19" s="16" t="s">
        <v>25</v>
      </c>
      <c r="C19" s="15" t="s">
        <v>122</v>
      </c>
      <c r="D19" s="12" t="s">
        <v>18</v>
      </c>
      <c r="E19" s="12">
        <v>1</v>
      </c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5">
        <v>2</v>
      </c>
      <c r="B20" s="9" t="s">
        <v>27</v>
      </c>
      <c r="C20" s="39" t="s">
        <v>28</v>
      </c>
      <c r="D20" s="11" t="s">
        <v>29</v>
      </c>
      <c r="E20" s="12">
        <v>1</v>
      </c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5">
        <v>3</v>
      </c>
      <c r="B21" s="9" t="s">
        <v>30</v>
      </c>
      <c r="C21" s="10" t="s">
        <v>31</v>
      </c>
      <c r="D21" s="11" t="s">
        <v>29</v>
      </c>
      <c r="E21" s="12">
        <v>1</v>
      </c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5">
        <v>4</v>
      </c>
      <c r="B22" s="9" t="s">
        <v>32</v>
      </c>
      <c r="C22" s="10" t="s">
        <v>33</v>
      </c>
      <c r="D22" s="11" t="s">
        <v>18</v>
      </c>
      <c r="E22" s="12">
        <v>1</v>
      </c>
      <c r="F22" s="1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5">
        <v>6</v>
      </c>
      <c r="B23" s="16" t="s">
        <v>34</v>
      </c>
      <c r="C23" s="10" t="str">
        <f>HYPERLINK("http://mactak-m.ru/catalog/ukryvochnye-materialy/polietilenovye-nakidki-i-pakety/pnd/","http://www.platan.ru/cgi-bin/qwery.pl/id=742210151")</f>
        <v>http://www.platan.ru/cgi-bin/qwery.pl/id=742210151</v>
      </c>
      <c r="D23" s="11" t="s">
        <v>18</v>
      </c>
      <c r="E23" s="12">
        <v>1</v>
      </c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5">
        <v>7</v>
      </c>
      <c r="B24" s="16" t="s">
        <v>35</v>
      </c>
      <c r="C24" s="10" t="str">
        <f>HYPERLINK("http://garagprofi.com/product/poddon-dlja-sbora-masla-6l-430h400h110mm/","http://91tools.ru/index.php?chp=showgood&amp;num=5848")</f>
        <v>http://91tools.ru/index.php?chp=showgood&amp;num=5848</v>
      </c>
      <c r="D24" s="11" t="s">
        <v>18</v>
      </c>
      <c r="E24" s="12">
        <v>1</v>
      </c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5">
        <v>8</v>
      </c>
      <c r="B25" s="16" t="s">
        <v>36</v>
      </c>
      <c r="C25" s="10" t="str">
        <f>HYPERLINK("http://shopmetal.ru/catalog/furniture/aluminum_corner/al_20h20h1_corner_5/","http://91tools.ru/index.php?chp=showgood&amp;num=5884")</f>
        <v>http://91tools.ru/index.php?chp=showgood&amp;num=5884</v>
      </c>
      <c r="D25" s="11" t="s">
        <v>18</v>
      </c>
      <c r="E25" s="12">
        <v>1</v>
      </c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5">
        <v>9</v>
      </c>
      <c r="B26" s="9" t="s">
        <v>37</v>
      </c>
      <c r="C26" s="17" t="s">
        <v>38</v>
      </c>
      <c r="D26" s="11" t="s">
        <v>18</v>
      </c>
      <c r="E26" s="12">
        <v>1</v>
      </c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5">
        <v>10</v>
      </c>
      <c r="B27" s="9" t="s">
        <v>39</v>
      </c>
      <c r="C27" s="10" t="s">
        <v>40</v>
      </c>
      <c r="D27" s="11" t="s">
        <v>29</v>
      </c>
      <c r="E27" s="12">
        <v>1</v>
      </c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5">
        <v>11</v>
      </c>
      <c r="B28" s="9" t="s">
        <v>41</v>
      </c>
      <c r="C28" s="14" t="str">
        <f>HYPERLINK("http://fromfactory.com.ua/galantereya/rezinki/galantereya/passatizhi","http://fromfactory.com.ua/galantereya/rezinki/galantereya/passatizhi")</f>
        <v>http://fromfactory.com.ua/galantereya/rezinki/galantereya/passatizhi</v>
      </c>
      <c r="D28" s="11" t="s">
        <v>18</v>
      </c>
      <c r="E28" s="12">
        <v>1</v>
      </c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5">
        <v>12</v>
      </c>
      <c r="B29" s="9" t="s">
        <v>42</v>
      </c>
      <c r="C29" s="14" t="str">
        <f>HYPERLINK("http://tandemtools.ru/catalog/slesarnyiy-i-avtomobilnyiy-instrument/slesarnyiy-instrument/sharnirno-gubtsevyiy-instrument/bokorezyi-matrix-200mm-nikelir.html","http://tandemtools.ru/catalog/slesarnyiy-i-avtomobilnyiy-instrument/slesarnyiy-instrument/sharnirno-gubtsevyiy-instrument/bokorezyi-matrix-200mm-nikelir.html")</f>
        <v>http://tandemtools.ru/catalog/slesarnyiy-i-avtomobilnyiy-instrument/slesarnyiy-instrument/sharnirno-gubtsevyiy-instrument/bokorezyi-matrix-200mm-nikelir.html</v>
      </c>
      <c r="D29" s="11" t="s">
        <v>18</v>
      </c>
      <c r="E29" s="12">
        <v>1</v>
      </c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5">
        <v>13</v>
      </c>
      <c r="B30" s="9" t="s">
        <v>43</v>
      </c>
      <c r="C30" s="14" t="s">
        <v>44</v>
      </c>
      <c r="D30" s="11" t="s">
        <v>18</v>
      </c>
      <c r="E30" s="12">
        <v>1</v>
      </c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5">
        <v>14</v>
      </c>
      <c r="B31" s="9" t="s">
        <v>45</v>
      </c>
      <c r="C31" s="14" t="s">
        <v>46</v>
      </c>
      <c r="D31" s="11" t="s">
        <v>18</v>
      </c>
      <c r="E31" s="12">
        <v>1</v>
      </c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5">
        <v>15</v>
      </c>
      <c r="B32" s="18" t="s">
        <v>47</v>
      </c>
      <c r="C32" s="14" t="s">
        <v>48</v>
      </c>
      <c r="D32" s="11" t="s">
        <v>18</v>
      </c>
      <c r="E32" s="12">
        <v>1</v>
      </c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5">
        <v>16</v>
      </c>
      <c r="B33" s="9" t="s">
        <v>49</v>
      </c>
      <c r="C33" s="10"/>
      <c r="D33" s="11" t="s">
        <v>18</v>
      </c>
      <c r="E33" s="12">
        <v>1</v>
      </c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46" t="s">
        <v>121</v>
      </c>
      <c r="B34" s="41"/>
      <c r="C34" s="41"/>
      <c r="D34" s="41"/>
      <c r="E34" s="42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7" t="s">
        <v>12</v>
      </c>
      <c r="B35" s="7" t="s">
        <v>13</v>
      </c>
      <c r="C35" s="7" t="s">
        <v>14</v>
      </c>
      <c r="D35" s="7" t="s">
        <v>15</v>
      </c>
      <c r="E35" s="7" t="s">
        <v>16</v>
      </c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8">
        <v>1</v>
      </c>
      <c r="B36" s="19" t="s">
        <v>25</v>
      </c>
      <c r="C36" s="15" t="s">
        <v>26</v>
      </c>
      <c r="D36" s="11" t="s">
        <v>18</v>
      </c>
      <c r="E36" s="11">
        <v>1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8">
        <v>2</v>
      </c>
      <c r="B37" s="8" t="s">
        <v>51</v>
      </c>
      <c r="C37" s="20" t="s">
        <v>52</v>
      </c>
      <c r="D37" s="11" t="s">
        <v>18</v>
      </c>
      <c r="E37" s="11">
        <v>1</v>
      </c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8">
        <v>3</v>
      </c>
      <c r="B38" s="9" t="s">
        <v>27</v>
      </c>
      <c r="C38" s="10" t="s">
        <v>28</v>
      </c>
      <c r="D38" s="11" t="s">
        <v>29</v>
      </c>
      <c r="E38" s="12">
        <v>1</v>
      </c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8">
        <v>4</v>
      </c>
      <c r="B39" s="9" t="s">
        <v>30</v>
      </c>
      <c r="C39" s="10" t="s">
        <v>31</v>
      </c>
      <c r="D39" s="11" t="s">
        <v>29</v>
      </c>
      <c r="E39" s="12">
        <v>1</v>
      </c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8">
        <v>5</v>
      </c>
      <c r="B40" s="9" t="s">
        <v>32</v>
      </c>
      <c r="C40" s="10" t="s">
        <v>33</v>
      </c>
      <c r="D40" s="11" t="s">
        <v>18</v>
      </c>
      <c r="E40" s="12">
        <v>1</v>
      </c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8">
        <v>7</v>
      </c>
      <c r="B41" s="9" t="s">
        <v>34</v>
      </c>
      <c r="C41" s="10" t="str">
        <f>HYPERLINK("http://mactak-m.ru/catalog/ukryvochnye-materialy/polietilenovye-nakidki-i-pakety/pnd/","http://www.platan.ru/cgi-bin/qwery.pl/id=742210151")</f>
        <v>http://www.platan.ru/cgi-bin/qwery.pl/id=742210151</v>
      </c>
      <c r="D41" s="11" t="s">
        <v>18</v>
      </c>
      <c r="E41" s="12">
        <v>1</v>
      </c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8">
        <v>8</v>
      </c>
      <c r="B42" s="9" t="s">
        <v>35</v>
      </c>
      <c r="C42" s="10" t="str">
        <f>HYPERLINK("http://garagprofi.com/product/poddon-dlja-sbora-masla-6l-430h400h110mm/","http://91tools.ru/index.php?chp=showgood&amp;num=5848")</f>
        <v>http://91tools.ru/index.php?chp=showgood&amp;num=5848</v>
      </c>
      <c r="D42" s="11" t="s">
        <v>18</v>
      </c>
      <c r="E42" s="12">
        <v>1</v>
      </c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8">
        <v>9</v>
      </c>
      <c r="B43" s="9" t="s">
        <v>36</v>
      </c>
      <c r="C43" s="10" t="str">
        <f>HYPERLINK("http://shopmetal.ru/catalog/furniture/aluminum_corner/al_20h20h1_corner_5/","http://91tools.ru/index.php?chp=showgood&amp;num=5884")</f>
        <v>http://91tools.ru/index.php?chp=showgood&amp;num=5884</v>
      </c>
      <c r="D43" s="11" t="s">
        <v>18</v>
      </c>
      <c r="E43" s="12">
        <v>1</v>
      </c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8">
        <v>11</v>
      </c>
      <c r="B44" s="9" t="s">
        <v>49</v>
      </c>
      <c r="C44" s="10"/>
      <c r="D44" s="11" t="s">
        <v>18</v>
      </c>
      <c r="E44" s="12">
        <v>1</v>
      </c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>
      <c r="A45" s="46" t="s">
        <v>50</v>
      </c>
      <c r="B45" s="41"/>
      <c r="C45" s="41"/>
      <c r="D45" s="41"/>
      <c r="E45" s="42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7" t="s">
        <v>12</v>
      </c>
      <c r="B46" s="7" t="s">
        <v>13</v>
      </c>
      <c r="C46" s="7" t="s">
        <v>14</v>
      </c>
      <c r="D46" s="7" t="s">
        <v>15</v>
      </c>
      <c r="E46" s="7" t="s">
        <v>16</v>
      </c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8">
        <v>1</v>
      </c>
      <c r="B47" s="16" t="s">
        <v>123</v>
      </c>
      <c r="C47" s="15" t="s">
        <v>124</v>
      </c>
      <c r="D47" s="11" t="s">
        <v>18</v>
      </c>
      <c r="E47" s="54">
        <v>1</v>
      </c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49">
        <v>2</v>
      </c>
      <c r="B48" s="48" t="s">
        <v>125</v>
      </c>
      <c r="C48" s="50" t="s">
        <v>137</v>
      </c>
      <c r="D48" s="11" t="s">
        <v>18</v>
      </c>
      <c r="E48" s="54">
        <v>1</v>
      </c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49">
        <v>3</v>
      </c>
      <c r="B49" s="48" t="s">
        <v>126</v>
      </c>
      <c r="C49" s="50" t="s">
        <v>138</v>
      </c>
      <c r="D49" s="11" t="s">
        <v>18</v>
      </c>
      <c r="E49" s="54">
        <v>1</v>
      </c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49">
        <v>4</v>
      </c>
      <c r="B50" s="48" t="s">
        <v>127</v>
      </c>
      <c r="C50" s="50" t="s">
        <v>139</v>
      </c>
      <c r="D50" s="11" t="s">
        <v>18</v>
      </c>
      <c r="E50" s="54">
        <v>1</v>
      </c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49">
        <v>5</v>
      </c>
      <c r="B51" s="48" t="s">
        <v>128</v>
      </c>
      <c r="C51" s="50" t="s">
        <v>140</v>
      </c>
      <c r="D51" s="11" t="s">
        <v>18</v>
      </c>
      <c r="E51" s="54">
        <v>1</v>
      </c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49">
        <v>6</v>
      </c>
      <c r="B52" s="48" t="s">
        <v>129</v>
      </c>
      <c r="C52" s="50" t="s">
        <v>141</v>
      </c>
      <c r="D52" s="11" t="s">
        <v>18</v>
      </c>
      <c r="E52" s="54">
        <v>1</v>
      </c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49">
        <v>7</v>
      </c>
      <c r="B53" s="48" t="s">
        <v>130</v>
      </c>
      <c r="C53" s="50" t="s">
        <v>142</v>
      </c>
      <c r="D53" s="53" t="s">
        <v>29</v>
      </c>
      <c r="E53" s="54">
        <v>2</v>
      </c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49">
        <v>8</v>
      </c>
      <c r="B54" s="48" t="s">
        <v>131</v>
      </c>
      <c r="C54" s="51" t="s">
        <v>143</v>
      </c>
      <c r="D54" s="53" t="s">
        <v>29</v>
      </c>
      <c r="E54" s="55">
        <v>1</v>
      </c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49">
        <v>9</v>
      </c>
      <c r="B55" s="48" t="s">
        <v>132</v>
      </c>
      <c r="C55" s="50" t="s">
        <v>144</v>
      </c>
      <c r="D55" s="53" t="s">
        <v>29</v>
      </c>
      <c r="E55" s="55">
        <v>1</v>
      </c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49">
        <v>10</v>
      </c>
      <c r="B56" s="48" t="s">
        <v>53</v>
      </c>
      <c r="C56" s="52" t="s">
        <v>145</v>
      </c>
      <c r="D56" s="53" t="s">
        <v>18</v>
      </c>
      <c r="E56" s="55">
        <v>1</v>
      </c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49">
        <v>11</v>
      </c>
      <c r="B57" s="48" t="s">
        <v>54</v>
      </c>
      <c r="C57" s="50" t="s">
        <v>146</v>
      </c>
      <c r="D57" s="53" t="s">
        <v>18</v>
      </c>
      <c r="E57" s="55">
        <v>2</v>
      </c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49">
        <v>12</v>
      </c>
      <c r="B58" s="48" t="s">
        <v>55</v>
      </c>
      <c r="C58" s="50" t="s">
        <v>56</v>
      </c>
      <c r="D58" s="53" t="s">
        <v>18</v>
      </c>
      <c r="E58" s="55">
        <v>1</v>
      </c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49">
        <v>13</v>
      </c>
      <c r="B59" s="48" t="s">
        <v>57</v>
      </c>
      <c r="C59" s="50" t="s">
        <v>147</v>
      </c>
      <c r="D59" s="53" t="s">
        <v>18</v>
      </c>
      <c r="E59" s="55">
        <v>1</v>
      </c>
      <c r="F59" s="1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49">
        <v>14</v>
      </c>
      <c r="B60" s="48" t="s">
        <v>58</v>
      </c>
      <c r="C60" s="50" t="s">
        <v>59</v>
      </c>
      <c r="D60" s="53" t="s">
        <v>18</v>
      </c>
      <c r="E60" s="55">
        <v>1</v>
      </c>
      <c r="F60" s="1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49">
        <v>15</v>
      </c>
      <c r="B61" s="48" t="s">
        <v>133</v>
      </c>
      <c r="C61" s="51" t="s">
        <v>148</v>
      </c>
      <c r="D61" s="53" t="s">
        <v>18</v>
      </c>
      <c r="E61" s="55">
        <v>1</v>
      </c>
      <c r="F61" s="1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49">
        <v>16</v>
      </c>
      <c r="B62" s="48" t="s">
        <v>134</v>
      </c>
      <c r="C62" s="50" t="s">
        <v>61</v>
      </c>
      <c r="D62" s="53" t="s">
        <v>18</v>
      </c>
      <c r="E62" s="55">
        <v>1</v>
      </c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49">
        <v>17</v>
      </c>
      <c r="B63" s="48" t="s">
        <v>62</v>
      </c>
      <c r="C63" s="50" t="s">
        <v>63</v>
      </c>
      <c r="D63" s="53" t="s">
        <v>18</v>
      </c>
      <c r="E63" s="55">
        <v>1</v>
      </c>
      <c r="F63" s="1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>
      <c r="A64" s="49">
        <v>18</v>
      </c>
      <c r="B64" s="48" t="s">
        <v>60</v>
      </c>
      <c r="C64" s="50" t="s">
        <v>149</v>
      </c>
      <c r="D64" s="53" t="s">
        <v>18</v>
      </c>
      <c r="E64" s="55">
        <v>1</v>
      </c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40" t="s">
        <v>64</v>
      </c>
      <c r="B65" s="41"/>
      <c r="C65" s="41"/>
      <c r="D65" s="41"/>
      <c r="E65" s="4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22" t="s">
        <v>12</v>
      </c>
      <c r="B66" s="22" t="s">
        <v>13</v>
      </c>
      <c r="C66" s="22" t="s">
        <v>14</v>
      </c>
      <c r="D66" s="22" t="s">
        <v>15</v>
      </c>
      <c r="E66" s="22" t="s">
        <v>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23" t="s">
        <v>65</v>
      </c>
      <c r="B67" s="24" t="s">
        <v>66</v>
      </c>
      <c r="C67" s="25" t="str">
        <f>HYPERLINK("http://www.specodegda.ru/catalogue/spetsodezhda/letnyaya/kostumy-rabochie/?SECTION_CODE=kostumy-rabochie&amp;SORT_METHOD=asc&amp;NAV=10&amp;PAGEN_1=2","http://www.specodegda.ru/catalogue/spetsodezhda/letnyaya/kostumy-rabochie/?SECTION_CODE=kostumy-rabochie&amp;SORT_METHOD=asc&amp;NAV=10&amp;PAGEN_1=2")</f>
        <v>http://www.specodegda.ru/catalogue/spetsodezhda/letnyaya/kostumy-rabochie/?SECTION_CODE=kostumy-rabochie&amp;SORT_METHOD=asc&amp;NAV=10&amp;PAGEN_1=2</v>
      </c>
      <c r="D67" s="26" t="s">
        <v>18</v>
      </c>
      <c r="E67" s="26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23" t="s">
        <v>67</v>
      </c>
      <c r="B68" s="24" t="s">
        <v>68</v>
      </c>
      <c r="C68" s="25" t="str">
        <f>HYPERLINK("http://www.specodegda.ru/catalogue/spetsobuv/letnjaya/botinki-rabochie/61952/","http://www.specodegda.ru/catalogue/spetsobuv/letnjaya/botinki-rabochie/61952/")</f>
        <v>http://www.specodegda.ru/catalogue/spetsobuv/letnjaya/botinki-rabochie/61952/</v>
      </c>
      <c r="D68" s="26" t="s">
        <v>69</v>
      </c>
      <c r="E68" s="26">
        <v>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23" t="s">
        <v>70</v>
      </c>
      <c r="B69" s="24" t="s">
        <v>71</v>
      </c>
      <c r="C69" s="25" t="str">
        <f>HYPERLINK("http://www.specodegda.ru/catalogue/siz/zashchita-glaz/ochki/119740/","http://www.specodegda.ru/catalogue/siz/zashchita-glaz/ochki/119740/")</f>
        <v>http://www.specodegda.ru/catalogue/siz/zashchita-glaz/ochki/119740/</v>
      </c>
      <c r="D69" s="26" t="s">
        <v>18</v>
      </c>
      <c r="E69" s="26">
        <v>1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23" t="s">
        <v>73</v>
      </c>
      <c r="B70" s="24" t="s">
        <v>74</v>
      </c>
      <c r="C70" s="25" t="str">
        <f>HYPERLINK("http://www.technosouz.ru/catalog/rashodnye_materialy/perchatki/nitrilovye_perchatki_dlya_tonkih_rabot_ruskin_industry_306.html","http://www.technosouz.ru/catalog/rashodnye_materialy/perchatki/nitrilovye_perchatki_dlya_tonkih_rabot_ruskin_industry_306.html")</f>
        <v>http://www.technosouz.ru/catalog/rashodnye_materialy/perchatki/nitrilovye_perchatki_dlya_tonkih_rabot_ruskin_industry_306.html</v>
      </c>
      <c r="D70" s="26" t="s">
        <v>69</v>
      </c>
      <c r="E70" s="26">
        <v>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>
      <c r="A71" s="27"/>
      <c r="B71" s="28"/>
      <c r="C71" s="28"/>
      <c r="D71" s="27"/>
      <c r="E71" s="2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>
      <c r="A72" s="43" t="s">
        <v>75</v>
      </c>
      <c r="B72" s="44"/>
      <c r="C72" s="44"/>
      <c r="D72" s="44"/>
      <c r="E72" s="4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>
      <c r="A73" s="40" t="s">
        <v>11</v>
      </c>
      <c r="B73" s="41"/>
      <c r="C73" s="41"/>
      <c r="D73" s="41"/>
      <c r="E73" s="4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>
      <c r="A74" s="22" t="s">
        <v>12</v>
      </c>
      <c r="B74" s="22" t="s">
        <v>13</v>
      </c>
      <c r="C74" s="22" t="s">
        <v>14</v>
      </c>
      <c r="D74" s="22" t="s">
        <v>15</v>
      </c>
      <c r="E74" s="22" t="s">
        <v>16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>
      <c r="A75" s="29" t="s">
        <v>76</v>
      </c>
      <c r="B75" s="29" t="s">
        <v>77</v>
      </c>
      <c r="C75" s="30"/>
      <c r="D75" s="31" t="s">
        <v>18</v>
      </c>
      <c r="E75" s="31">
        <v>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>
      <c r="A76" s="28"/>
      <c r="B76" s="28"/>
      <c r="C76" s="28"/>
      <c r="D76" s="28"/>
      <c r="E76" s="2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43" t="s">
        <v>78</v>
      </c>
      <c r="B77" s="44"/>
      <c r="C77" s="44"/>
      <c r="D77" s="44"/>
      <c r="E77" s="4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40" t="s">
        <v>79</v>
      </c>
      <c r="B78" s="41"/>
      <c r="C78" s="41"/>
      <c r="D78" s="41"/>
      <c r="E78" s="4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22" t="s">
        <v>12</v>
      </c>
      <c r="B79" s="22" t="s">
        <v>13</v>
      </c>
      <c r="C79" s="22" t="s">
        <v>14</v>
      </c>
      <c r="D79" s="22" t="s">
        <v>15</v>
      </c>
      <c r="E79" s="22" t="s">
        <v>16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23" t="s">
        <v>80</v>
      </c>
      <c r="B80" s="21" t="s">
        <v>81</v>
      </c>
      <c r="C80" s="25" t="str">
        <f>HYPERLINK("http://www.biotronic.ru/?_openstat=ZGlyZWN0LnlhbmRleC5ydTs0MTU4ODM0OzQ0NjA5OTU0O3lhbmRleC5ydTpwcmVtaXVt&amp;yclid=5831741362028789427","http://www.biotronic.ru/?_openstat=ZGlyZWN0LnlhbmRleC5ydTs0MTU4ODM0OzQ0NjA5OTU0O3lhbmRleC5ydTpwcmVtaXVt&amp;yclid=5831741362028789427")</f>
        <v>http://www.biotronic.ru/?_openstat=ZGlyZWN0LnlhbmRleC5ydTs0MTU4ODM0OzQ0NjA5OTU0O3lhbmRleC5ydTpwcmVtaXVt&amp;yclid=5831741362028789427</v>
      </c>
      <c r="D80" s="32" t="s">
        <v>82</v>
      </c>
      <c r="E80" s="32">
        <v>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23" t="s">
        <v>67</v>
      </c>
      <c r="B81" s="21" t="s">
        <v>83</v>
      </c>
      <c r="C81" s="24" t="s">
        <v>135</v>
      </c>
      <c r="D81" s="26"/>
      <c r="E81" s="3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23" t="s">
        <v>70</v>
      </c>
      <c r="B82" s="21" t="s">
        <v>84</v>
      </c>
      <c r="C82" s="25" t="str">
        <f>HYPERLINK("http://www.specodegda.ru/catalogue/bytovye-tovary/aptechki/","http://www.specodegda.ru/catalogue/bytovye-tovary/aptechki/")</f>
        <v>http://www.specodegda.ru/catalogue/bytovye-tovary/aptechki/</v>
      </c>
      <c r="D82" s="26" t="s">
        <v>82</v>
      </c>
      <c r="E82" s="32">
        <v>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>
      <c r="A83" s="23" t="s">
        <v>72</v>
      </c>
      <c r="B83" s="21" t="s">
        <v>85</v>
      </c>
      <c r="C83" s="25" t="s">
        <v>86</v>
      </c>
      <c r="D83" s="26" t="s">
        <v>82</v>
      </c>
      <c r="E83" s="32">
        <v>2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23" t="s">
        <v>73</v>
      </c>
      <c r="B84" s="21" t="s">
        <v>87</v>
      </c>
      <c r="C84" s="33" t="s">
        <v>86</v>
      </c>
      <c r="D84" s="26" t="s">
        <v>88</v>
      </c>
      <c r="E84" s="32">
        <v>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>
      <c r="A85" s="23" t="s">
        <v>89</v>
      </c>
      <c r="B85" s="21" t="s">
        <v>90</v>
      </c>
      <c r="C85" s="33" t="s">
        <v>86</v>
      </c>
      <c r="D85" s="26" t="s">
        <v>82</v>
      </c>
      <c r="E85" s="32">
        <v>4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34"/>
      <c r="B86" s="28"/>
      <c r="C86" s="28"/>
      <c r="D86" s="27"/>
      <c r="E86" s="2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>
      <c r="A87" s="47" t="s">
        <v>91</v>
      </c>
      <c r="B87" s="41"/>
      <c r="C87" s="41"/>
      <c r="D87" s="41"/>
      <c r="E87" s="4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>
      <c r="A88" s="40" t="s">
        <v>79</v>
      </c>
      <c r="B88" s="41"/>
      <c r="C88" s="41"/>
      <c r="D88" s="41"/>
      <c r="E88" s="4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22" t="s">
        <v>12</v>
      </c>
      <c r="B89" s="22" t="s">
        <v>13</v>
      </c>
      <c r="C89" s="22" t="s">
        <v>14</v>
      </c>
      <c r="D89" s="22" t="s">
        <v>15</v>
      </c>
      <c r="E89" s="22" t="s">
        <v>16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35" t="s">
        <v>65</v>
      </c>
      <c r="B90" s="23" t="s">
        <v>92</v>
      </c>
      <c r="C90" s="33" t="s">
        <v>86</v>
      </c>
      <c r="D90" s="26" t="s">
        <v>82</v>
      </c>
      <c r="E90" s="26">
        <v>2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35" t="s">
        <v>67</v>
      </c>
      <c r="B91" s="23" t="s">
        <v>93</v>
      </c>
      <c r="C91" s="33" t="s">
        <v>86</v>
      </c>
      <c r="D91" s="26" t="s">
        <v>82</v>
      </c>
      <c r="E91" s="26">
        <v>10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>
      <c r="A92" s="35" t="s">
        <v>70</v>
      </c>
      <c r="B92" s="23" t="s">
        <v>94</v>
      </c>
      <c r="C92" s="33" t="s">
        <v>86</v>
      </c>
      <c r="D92" s="26" t="s">
        <v>82</v>
      </c>
      <c r="E92" s="26"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>
      <c r="A93" s="35" t="s">
        <v>72</v>
      </c>
      <c r="B93" s="23" t="s">
        <v>95</v>
      </c>
      <c r="C93" s="25" t="s">
        <v>86</v>
      </c>
      <c r="D93" s="26" t="s">
        <v>82</v>
      </c>
      <c r="E93" s="26"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A94" s="35" t="s">
        <v>73</v>
      </c>
      <c r="B94" s="35" t="s">
        <v>96</v>
      </c>
      <c r="C94" s="25" t="s">
        <v>86</v>
      </c>
      <c r="D94" s="26" t="s">
        <v>82</v>
      </c>
      <c r="E94" s="26">
        <v>5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35" t="s">
        <v>89</v>
      </c>
      <c r="B95" s="21" t="s">
        <v>97</v>
      </c>
      <c r="C95" s="25" t="str">
        <f>HYPERLINK("http://www.ormis-mebel.ru/shkolnaya-mebel/shkolnie-parti/na-polyovalnoy-trube/","http://www.ormis-mebel.ru/shkolnaya-mebel/shkolnie-parti/na-polyovalnoy-trube/")</f>
        <v>http://www.ormis-mebel.ru/shkolnaya-mebel/shkolnie-parti/na-polyovalnoy-trube/</v>
      </c>
      <c r="D95" s="26" t="s">
        <v>82</v>
      </c>
      <c r="E95" s="26">
        <v>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35" t="s">
        <v>98</v>
      </c>
      <c r="B96" s="21" t="s">
        <v>99</v>
      </c>
      <c r="C96" s="25" t="str">
        <f>HYPERLINK("http://www.kresla-otido.ru/catalog/office/office_stool/","http://www.kresla-otido.ru/catalog/office/office_stool/")</f>
        <v>http://www.kresla-otido.ru/catalog/office/office_stool/</v>
      </c>
      <c r="D96" s="26" t="s">
        <v>82</v>
      </c>
      <c r="E96" s="26">
        <v>10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35" t="s">
        <v>100</v>
      </c>
      <c r="B97" s="21" t="s">
        <v>101</v>
      </c>
      <c r="C97" s="25" t="str">
        <f>HYPERLINK("http://www.pro-77.ru/catalog/kompyutery/kompyutery_dlya_raboty_i_ofisa/kompyuter_amd_a4-4000_2gb_ddr3_500gb_hdd.html","http://www.pro-77.ru/catalog/kompyutery/kompyutery_dlya_raboty_i_ofisa/kompyuter_amd_a4-4000_2gb_ddr3_500gb_hdd.html")</f>
        <v>http://www.pro-77.ru/catalog/kompyutery/kompyutery_dlya_raboty_i_ofisa/kompyuter_amd_a4-4000_2gb_ddr3_500gb_hdd.html</v>
      </c>
      <c r="D97" s="26" t="s">
        <v>82</v>
      </c>
      <c r="E97" s="26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35" t="s">
        <v>102</v>
      </c>
      <c r="B98" s="21" t="s">
        <v>103</v>
      </c>
      <c r="C98" s="25" t="str">
        <f>HYPERLINK("http://www.pro-77.ru/catalog/printery_mfu_skanery/struynye_mfu/hp_deskjet_ink_advantage_2545.html","http://www.pro-77.ru/catalog/printery_mfu_skanery/struynye_mfu/hp_deskjet_ink_advantage_2545.html")</f>
        <v>http://www.pro-77.ru/catalog/printery_mfu_skanery/struynye_mfu/hp_deskjet_ink_advantage_2545.html</v>
      </c>
      <c r="D98" s="26" t="s">
        <v>82</v>
      </c>
      <c r="E98" s="26">
        <v>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35" t="s">
        <v>104</v>
      </c>
      <c r="B99" s="21" t="s">
        <v>105</v>
      </c>
      <c r="C99" s="25" t="str">
        <f>HYPERLINK("http://www.kinohouse.ru/catalog/proektory/proektor_dlya_office/","http://www.kinohouse.ru/catalog/proektory/proektor_dlya_office/")</f>
        <v>http://www.kinohouse.ru/catalog/proektory/proektor_dlya_office/</v>
      </c>
      <c r="D99" s="26" t="s">
        <v>82</v>
      </c>
      <c r="E99" s="26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>
      <c r="A100" s="35" t="s">
        <v>106</v>
      </c>
      <c r="B100" s="21" t="s">
        <v>107</v>
      </c>
      <c r="C100" s="25" t="str">
        <f>HYPERLINK("http://iprojector.ru/catalog/DIGIS_Optimal-C_226cm_89in_160x160_MW.html","http://iprojector.ru/catalog/DIGIS_Optimal-C_226cm_89in_160x160_MW.html")</f>
        <v>http://iprojector.ru/catalog/DIGIS_Optimal-C_226cm_89in_160x160_MW.html</v>
      </c>
      <c r="D100" s="26" t="s">
        <v>82</v>
      </c>
      <c r="E100" s="26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35" t="s">
        <v>108</v>
      </c>
      <c r="B101" s="21" t="s">
        <v>109</v>
      </c>
      <c r="C101" s="25" t="s">
        <v>86</v>
      </c>
      <c r="D101" s="26" t="s">
        <v>82</v>
      </c>
      <c r="E101" s="26">
        <v>2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>
      <c r="A102" s="28"/>
      <c r="B102" s="28"/>
      <c r="C102" s="28"/>
      <c r="D102" s="27"/>
      <c r="E102" s="2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>
      <c r="A103" s="47" t="s">
        <v>110</v>
      </c>
      <c r="B103" s="41"/>
      <c r="C103" s="41"/>
      <c r="D103" s="41"/>
      <c r="E103" s="4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>
      <c r="A104" s="40" t="s">
        <v>79</v>
      </c>
      <c r="B104" s="41"/>
      <c r="C104" s="41"/>
      <c r="D104" s="41"/>
      <c r="E104" s="4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>
      <c r="A105" s="22" t="s">
        <v>12</v>
      </c>
      <c r="B105" s="22" t="s">
        <v>13</v>
      </c>
      <c r="C105" s="22" t="s">
        <v>14</v>
      </c>
      <c r="D105" s="22" t="s">
        <v>15</v>
      </c>
      <c r="E105" s="22" t="s">
        <v>16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>
      <c r="A106" s="23" t="s">
        <v>65</v>
      </c>
      <c r="B106" s="35" t="s">
        <v>111</v>
      </c>
      <c r="C106" s="25" t="str">
        <f>HYPERLINK("http://karkasmebel.ru/katalog_mebeli/veshalki_dlja_ofisa/m-11_veshalka_garderobnaja_m-11","http://karkasmebel.ru/katalog_mebeli/veshalki_dlja_ofisa/m-11_veshalka_garderobnaja_m-11")</f>
        <v>http://karkasmebel.ru/katalog_mebeli/veshalki_dlja_ofisa/m-11_veshalka_garderobnaja_m-11</v>
      </c>
      <c r="D106" s="26" t="s">
        <v>82</v>
      </c>
      <c r="E106" s="26">
        <v>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>
      <c r="A107" s="23" t="s">
        <v>67</v>
      </c>
      <c r="B107" s="35" t="s">
        <v>112</v>
      </c>
      <c r="C107" s="21" t="s">
        <v>113</v>
      </c>
      <c r="D107" s="26" t="s">
        <v>82</v>
      </c>
      <c r="E107" s="26">
        <v>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23" t="s">
        <v>70</v>
      </c>
      <c r="B108" s="35" t="s">
        <v>114</v>
      </c>
      <c r="C108" s="25" t="str">
        <f>HYPERLINK("http://meb-biz.ru/catalog/office_chairs/chair_from_cloth_grey_tc_2/","http://meb-biz.ru/catalog/office_chairs/chair_from_cloth_grey_tc_2/")</f>
        <v>http://meb-biz.ru/catalog/office_chairs/chair_from_cloth_grey_tc_2/</v>
      </c>
      <c r="D108" s="26" t="s">
        <v>82</v>
      </c>
      <c r="E108" s="26">
        <v>10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>
      <c r="A109" s="34"/>
      <c r="B109" s="28"/>
      <c r="C109" s="36"/>
      <c r="D109" s="27"/>
      <c r="E109" s="2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43" t="s">
        <v>115</v>
      </c>
      <c r="B110" s="44"/>
      <c r="C110" s="44"/>
      <c r="D110" s="44"/>
      <c r="E110" s="4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>
      <c r="A111" s="22" t="s">
        <v>12</v>
      </c>
      <c r="B111" s="22" t="s">
        <v>13</v>
      </c>
      <c r="C111" s="22" t="s">
        <v>116</v>
      </c>
      <c r="D111" s="22"/>
      <c r="E111" s="2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23" t="s">
        <v>65</v>
      </c>
      <c r="B112" s="23" t="s">
        <v>117</v>
      </c>
      <c r="C112" s="37" t="s">
        <v>118</v>
      </c>
      <c r="D112" s="26" t="s">
        <v>82</v>
      </c>
      <c r="E112" s="26" t="s">
        <v>119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38"/>
      <c r="B113" s="6"/>
      <c r="C113" s="6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5">
    <mergeCell ref="A104:E104"/>
    <mergeCell ref="A10:E10"/>
    <mergeCell ref="A11:E11"/>
    <mergeCell ref="A110:E110"/>
    <mergeCell ref="A45:E45"/>
    <mergeCell ref="A87:E87"/>
    <mergeCell ref="A88:E88"/>
    <mergeCell ref="A17:E17"/>
    <mergeCell ref="A34:E34"/>
    <mergeCell ref="A103:E103"/>
    <mergeCell ref="A77:E77"/>
    <mergeCell ref="A72:E72"/>
    <mergeCell ref="A73:E73"/>
    <mergeCell ref="A78:E78"/>
    <mergeCell ref="A65:E65"/>
  </mergeCells>
  <hyperlinks>
    <hyperlink ref="C26" r:id="rId1"/>
    <hyperlink ref="C20" r:id="rId2"/>
    <hyperlink ref="C48" r:id="rId3" display="http://www.91tools.ru/index.php?chp=showgood&amp;num=3527"/>
    <hyperlink ref="C49" r:id="rId4"/>
    <hyperlink ref="C50" r:id="rId5"/>
    <hyperlink ref="C52" r:id="rId6"/>
    <hyperlink ref="C53" r:id="rId7"/>
    <hyperlink ref="C54" r:id="rId8"/>
    <hyperlink ref="C56" r:id="rId9"/>
    <hyperlink ref="C57" r:id="rId10"/>
    <hyperlink ref="C55" r:id="rId11"/>
    <hyperlink ref="C59" r:id="rId12"/>
    <hyperlink ref="C64" r:id="rId13"/>
  </hyperlinks>
  <pageMargins left="0.7" right="0.7" top="0.75" bottom="0.75" header="0.3" footer="0.3"/>
  <pageSetup paperSize="9"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ОАТК</cp:lastModifiedBy>
  <dcterms:modified xsi:type="dcterms:W3CDTF">2018-08-05T18:55:41Z</dcterms:modified>
</cp:coreProperties>
</file>